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Hdcnt by Ethnicity" sheetId="1" r:id="rId1"/>
    <sheet name="Labor Force" sheetId="2" r:id="rId2"/>
    <sheet name="DSPS &amp;EOPS Count" sheetId="3" r:id="rId3"/>
    <sheet name="Bay Area Enr" sheetId="4" r:id="rId4"/>
    <sheet name="Combined Sheet" sheetId="5" r:id="rId5"/>
    <sheet name="Decline in Access" sheetId="6" r:id="rId6"/>
  </sheets>
  <definedNames>
    <definedName name="_xlnm.Print_Area" localSheetId="3">'Bay Area Enr'!$B$2:$G$35</definedName>
    <definedName name="_xlnm.Print_Area" localSheetId="4">'Combined Sheet'!$E$2:$M$45</definedName>
    <definedName name="_xlnm.Print_Area" localSheetId="5">'Decline in Access'!$C$4:$E$29</definedName>
    <definedName name="_xlnm.Print_Area" localSheetId="2">'DSPS &amp;EOPS Count'!$C$7:$H$24</definedName>
    <definedName name="_xlnm.Print_Area" localSheetId="0">'Hdcnt by Ethnicity'!$B$4:$J$29</definedName>
    <definedName name="_xlnm.Print_Area" localSheetId="1">'Labor Force'!$C$4:$G$26</definedName>
  </definedNames>
  <calcPr fullCalcOnLoad="1"/>
</workbook>
</file>

<file path=xl/sharedStrings.xml><?xml version="1.0" encoding="utf-8"?>
<sst xmlns="http://schemas.openxmlformats.org/spreadsheetml/2006/main" count="149" uniqueCount="85">
  <si>
    <t>Asian</t>
  </si>
  <si>
    <t>Black</t>
  </si>
  <si>
    <t>Filipino</t>
  </si>
  <si>
    <t>Hispanic</t>
  </si>
  <si>
    <t>Native American</t>
  </si>
  <si>
    <t>Pacific Islander</t>
  </si>
  <si>
    <t>White</t>
  </si>
  <si>
    <t>Ethnicity</t>
  </si>
  <si>
    <t>Headcount</t>
  </si>
  <si>
    <t>Percent</t>
  </si>
  <si>
    <t>De Anza</t>
  </si>
  <si>
    <t>Foothill</t>
  </si>
  <si>
    <t>Unknown/Other</t>
  </si>
  <si>
    <t>Total Headcount</t>
  </si>
  <si>
    <t>District</t>
  </si>
  <si>
    <t>Foothill-De Anza Community College District</t>
  </si>
  <si>
    <t>Fall 2002 Headcount Enrollment by Ethncity</t>
  </si>
  <si>
    <t>Asian includes: Chinese, Asian Indian, Japanese, Korean, Laotian, Vietnamese and Other Asian.</t>
  </si>
  <si>
    <t>Hispanic includes; Mexican, Central American, South American and Other Hispanic.</t>
  </si>
  <si>
    <t>Pacific Islander includes: Guamanian, Hawaiian, Samoan and Other Pacific Islanders</t>
  </si>
  <si>
    <t>Source: SIS via FHDA IR&amp;P Web Site Factsheets for end-of-term Fall 2002.</t>
  </si>
  <si>
    <t>Source: News Release No. 03-01, January 17, 2003 (posted to http://www.edd.ca.gov/nwsrel01.htm)</t>
  </si>
  <si>
    <t>County</t>
  </si>
  <si>
    <t>Labor Force</t>
  </si>
  <si>
    <t>Employment</t>
  </si>
  <si>
    <t>Unemployment</t>
  </si>
  <si>
    <t>Rate</t>
  </si>
  <si>
    <t>Labor Force Data for December 2002</t>
  </si>
  <si>
    <t>(Preliminary, not seasonally adjusted, 2001 benchmark)</t>
  </si>
  <si>
    <t xml:space="preserve">             State of California Employment Development Department</t>
  </si>
  <si>
    <t>[Press Conference Data.xls]</t>
  </si>
  <si>
    <t>Program</t>
  </si>
  <si>
    <t>DSPS</t>
  </si>
  <si>
    <t>EOPS</t>
  </si>
  <si>
    <t>Total</t>
  </si>
  <si>
    <t>Fall 2002 Headcount of DSPS and EOPS</t>
  </si>
  <si>
    <t>State Total</t>
  </si>
  <si>
    <t>Alameda</t>
  </si>
  <si>
    <t>Contra Costa</t>
  </si>
  <si>
    <t>Marin</t>
  </si>
  <si>
    <t>San Francisco</t>
  </si>
  <si>
    <t>San Joaquin</t>
  </si>
  <si>
    <t>Santa Clara</t>
  </si>
  <si>
    <t>San Mateo</t>
  </si>
  <si>
    <t>Santa Cruz</t>
  </si>
  <si>
    <t>Source: FHDA MIS State Submission for end-of-term Fall 2002.</t>
  </si>
  <si>
    <t>Merced</t>
  </si>
  <si>
    <t xml:space="preserve">Cabrillo Community College District </t>
  </si>
  <si>
    <t>Chabot-Las Positas Community College District</t>
  </si>
  <si>
    <t xml:space="preserve">Contra Costa Community College District </t>
  </si>
  <si>
    <t>Foothill-DeAnza Community College District</t>
  </si>
  <si>
    <t>Fremont-Newark Community College District</t>
  </si>
  <si>
    <t>Marin Community College District</t>
  </si>
  <si>
    <t xml:space="preserve">Peralta Community College District </t>
  </si>
  <si>
    <t>San Francisco Community College District</t>
  </si>
  <si>
    <t>San Mateo County Community College District</t>
  </si>
  <si>
    <t xml:space="preserve">West Valley-Mission Community College District </t>
  </si>
  <si>
    <t>Fall 2001</t>
  </si>
  <si>
    <t>Bay Area Community College Enrollments</t>
  </si>
  <si>
    <t>East Bay Total</t>
  </si>
  <si>
    <t>San Francisco Area Total</t>
  </si>
  <si>
    <t>South Bay Total</t>
  </si>
  <si>
    <t>Bay Area Community College Total</t>
  </si>
  <si>
    <t>Area</t>
  </si>
  <si>
    <t>District Name</t>
  </si>
  <si>
    <t>East Bay</t>
  </si>
  <si>
    <t>South Bay</t>
  </si>
  <si>
    <t>SF Area</t>
  </si>
  <si>
    <t>Total Students</t>
  </si>
  <si>
    <t>Projected Lost Students</t>
  </si>
  <si>
    <t>Bay Area Total</t>
  </si>
  <si>
    <t>Statewide Total</t>
  </si>
  <si>
    <t>Bay Area as Percent of Statewide Enrollment</t>
  </si>
  <si>
    <t>Source:  Chancellor's Office Web Site</t>
  </si>
  <si>
    <t>Projected Lost Students by Bay Area County</t>
  </si>
  <si>
    <t>[Press Conference Data-rev.xls]</t>
  </si>
  <si>
    <t>Source: Scott Lay, Community College League of California</t>
  </si>
  <si>
    <t>Based on Fall 2001 Headcount, Including Contract Education</t>
  </si>
  <si>
    <t>Potential Loss in Student Access Due to Fee Increases and Budget Reductions</t>
  </si>
  <si>
    <t>Monterey</t>
  </si>
  <si>
    <t>http://misweb.cccco.edu/mis/onlinestat/studdemo_dist.cfm</t>
  </si>
  <si>
    <t>Hartnell Community College District</t>
  </si>
  <si>
    <t>De Anza Research, 1/30/03, Press Conference Data-rev.xls</t>
  </si>
  <si>
    <t xml:space="preserve">San Jose-Evergreen Community College District </t>
  </si>
  <si>
    <t xml:space="preserve">               "Projected Lost Students by County"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</si>
</sst>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 val="doubleAccounting"/>
      <sz val="12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 horizontal="right" vertical="top" wrapText="1"/>
    </xf>
    <xf numFmtId="167" fontId="7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9" fontId="1" fillId="0" borderId="0" xfId="0" applyNumberFormat="1" applyFont="1" applyAlignment="1">
      <alignment/>
    </xf>
    <xf numFmtId="9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2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6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isweb.cccco.edu/mis/onlinestat/studdemo_dist.cf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workbookViewId="0" topLeftCell="A1">
      <selection activeCell="J12" sqref="J12:J21"/>
    </sheetView>
  </sheetViews>
  <sheetFormatPr defaultColWidth="9.140625" defaultRowHeight="12.75"/>
  <cols>
    <col min="2" max="2" width="20.7109375" style="1" customWidth="1"/>
    <col min="3" max="3" width="11.7109375" style="1" customWidth="1"/>
    <col min="4" max="4" width="8.7109375" style="1" customWidth="1"/>
    <col min="5" max="5" width="2.7109375" style="0" customWidth="1"/>
    <col min="6" max="6" width="11.7109375" style="0" customWidth="1"/>
    <col min="7" max="7" width="8.7109375" style="0" customWidth="1"/>
    <col min="8" max="8" width="2.7109375" style="0" customWidth="1"/>
    <col min="9" max="9" width="11.7109375" style="0" customWidth="1"/>
    <col min="10" max="10" width="8.7109375" style="0" customWidth="1"/>
  </cols>
  <sheetData>
    <row r="5" spans="2:10" ht="18.75">
      <c r="B5" s="55" t="s">
        <v>16</v>
      </c>
      <c r="C5" s="55"/>
      <c r="D5" s="55"/>
      <c r="E5" s="55"/>
      <c r="F5" s="55"/>
      <c r="G5" s="55"/>
      <c r="H5" s="55"/>
      <c r="I5" s="55"/>
      <c r="J5" s="55"/>
    </row>
    <row r="6" spans="2:10" ht="18.75">
      <c r="B6" s="55" t="s">
        <v>15</v>
      </c>
      <c r="C6" s="55"/>
      <c r="D6" s="55"/>
      <c r="E6" s="55"/>
      <c r="F6" s="55"/>
      <c r="G6" s="55"/>
      <c r="H6" s="55"/>
      <c r="I6" s="55"/>
      <c r="J6" s="55"/>
    </row>
    <row r="7" spans="2:4" ht="15.75">
      <c r="B7" s="6"/>
      <c r="C7" s="6"/>
      <c r="D7" s="6"/>
    </row>
    <row r="8" spans="2:4" ht="15.75">
      <c r="B8" s="6"/>
      <c r="C8" s="6"/>
      <c r="D8" s="6"/>
    </row>
    <row r="9" spans="2:10" ht="15.75">
      <c r="B9" s="2"/>
      <c r="C9" s="54" t="s">
        <v>10</v>
      </c>
      <c r="D9" s="54"/>
      <c r="F9" s="54" t="s">
        <v>11</v>
      </c>
      <c r="G9" s="54"/>
      <c r="I9" s="54" t="s">
        <v>14</v>
      </c>
      <c r="J9" s="54"/>
    </row>
    <row r="10" spans="1:10" ht="16.5" thickBot="1">
      <c r="A10" s="7"/>
      <c r="B10" s="11" t="s">
        <v>7</v>
      </c>
      <c r="C10" s="12" t="s">
        <v>8</v>
      </c>
      <c r="D10" s="12" t="s">
        <v>9</v>
      </c>
      <c r="E10" s="13"/>
      <c r="F10" s="12" t="s">
        <v>8</v>
      </c>
      <c r="G10" s="12" t="s">
        <v>9</v>
      </c>
      <c r="H10" s="13"/>
      <c r="I10" s="12" t="s">
        <v>8</v>
      </c>
      <c r="J10" s="12" t="s">
        <v>9</v>
      </c>
    </row>
    <row r="11" spans="1:10" ht="16.5" thickTop="1">
      <c r="A11" s="7"/>
      <c r="B11" s="8"/>
      <c r="C11" s="9"/>
      <c r="D11" s="9"/>
      <c r="E11" s="29"/>
      <c r="F11" s="9"/>
      <c r="G11" s="9"/>
      <c r="H11" s="29"/>
      <c r="I11" s="9"/>
      <c r="J11" s="9"/>
    </row>
    <row r="12" spans="2:10" ht="15.75">
      <c r="B12" s="1" t="s">
        <v>0</v>
      </c>
      <c r="C12" s="3">
        <v>7883</v>
      </c>
      <c r="D12" s="4">
        <f>(C12/25286)*100</f>
        <v>31.175353950802815</v>
      </c>
      <c r="F12" s="3">
        <v>3828</v>
      </c>
      <c r="G12" s="4">
        <f>(F12/19372)*100</f>
        <v>19.760479041916167</v>
      </c>
      <c r="I12" s="3">
        <f>+C12+F12</f>
        <v>11711</v>
      </c>
      <c r="J12" s="4">
        <f>+I12/I$21*100</f>
        <v>26.223744905727976</v>
      </c>
    </row>
    <row r="13" spans="2:10" ht="15.75">
      <c r="B13" s="1" t="s">
        <v>1</v>
      </c>
      <c r="C13" s="3">
        <v>824</v>
      </c>
      <c r="D13" s="4">
        <f aca="true" t="shared" si="0" ref="D13:D19">(C13/25286)*100</f>
        <v>3.2587202404492603</v>
      </c>
      <c r="F13" s="3">
        <v>517</v>
      </c>
      <c r="G13" s="4">
        <f aca="true" t="shared" si="1" ref="G13:G21">(F13/19372)*100</f>
        <v>2.668800330373735</v>
      </c>
      <c r="I13" s="3">
        <f aca="true" t="shared" si="2" ref="I13:I21">+C13+F13</f>
        <v>1341</v>
      </c>
      <c r="J13" s="4">
        <f aca="true" t="shared" si="3" ref="J13:J21">+I13/I$21*100</f>
        <v>3.0028214429665456</v>
      </c>
    </row>
    <row r="14" spans="2:10" ht="15.75">
      <c r="B14" s="1" t="s">
        <v>2</v>
      </c>
      <c r="C14" s="3">
        <v>1082</v>
      </c>
      <c r="D14" s="4">
        <f t="shared" si="0"/>
        <v>4.2790476943763345</v>
      </c>
      <c r="F14" s="3">
        <v>321</v>
      </c>
      <c r="G14" s="4">
        <f t="shared" si="1"/>
        <v>1.6570307660540986</v>
      </c>
      <c r="I14" s="3">
        <f t="shared" si="2"/>
        <v>1403</v>
      </c>
      <c r="J14" s="4">
        <f t="shared" si="3"/>
        <v>3.141654350844194</v>
      </c>
    </row>
    <row r="15" spans="2:10" ht="15.75">
      <c r="B15" s="1" t="s">
        <v>3</v>
      </c>
      <c r="C15" s="3">
        <v>2651</v>
      </c>
      <c r="D15" s="4">
        <f t="shared" si="0"/>
        <v>10.484062326979355</v>
      </c>
      <c r="F15" s="3">
        <v>1888</v>
      </c>
      <c r="G15" s="4">
        <f t="shared" si="1"/>
        <v>9.746025190997317</v>
      </c>
      <c r="I15" s="3">
        <f t="shared" si="2"/>
        <v>4539</v>
      </c>
      <c r="J15" s="4">
        <f t="shared" si="3"/>
        <v>10.16391240091361</v>
      </c>
    </row>
    <row r="16" spans="2:10" ht="15.75">
      <c r="B16" s="1" t="s">
        <v>4</v>
      </c>
      <c r="C16" s="3">
        <v>127</v>
      </c>
      <c r="D16" s="4">
        <f t="shared" si="0"/>
        <v>0.5022542118168156</v>
      </c>
      <c r="F16" s="3">
        <v>85</v>
      </c>
      <c r="G16" s="4">
        <f t="shared" si="1"/>
        <v>0.4387776171794342</v>
      </c>
      <c r="I16" s="3">
        <f t="shared" si="2"/>
        <v>212</v>
      </c>
      <c r="J16" s="4">
        <f t="shared" si="3"/>
        <v>0.47471897532357027</v>
      </c>
    </row>
    <row r="17" spans="2:10" ht="15.75">
      <c r="B17" s="1" t="s">
        <v>5</v>
      </c>
      <c r="C17" s="3">
        <v>353</v>
      </c>
      <c r="D17" s="4">
        <f t="shared" si="0"/>
        <v>1.3960294233963457</v>
      </c>
      <c r="F17" s="3">
        <v>217</v>
      </c>
      <c r="G17" s="4">
        <f t="shared" si="1"/>
        <v>1.1201734462110262</v>
      </c>
      <c r="I17" s="3">
        <f t="shared" si="2"/>
        <v>570</v>
      </c>
      <c r="J17" s="4">
        <f t="shared" si="3"/>
        <v>1.2763670562945049</v>
      </c>
    </row>
    <row r="18" spans="2:10" ht="15.75">
      <c r="B18" s="1" t="s">
        <v>6</v>
      </c>
      <c r="C18" s="3">
        <v>6179</v>
      </c>
      <c r="D18" s="4">
        <f t="shared" si="0"/>
        <v>24.436447045796093</v>
      </c>
      <c r="F18" s="3">
        <v>6984</v>
      </c>
      <c r="G18" s="4">
        <f t="shared" si="1"/>
        <v>36.05203386330787</v>
      </c>
      <c r="I18" s="3">
        <f t="shared" si="2"/>
        <v>13163</v>
      </c>
      <c r="J18" s="4">
        <f t="shared" si="3"/>
        <v>29.475122038604507</v>
      </c>
    </row>
    <row r="19" spans="2:10" ht="15.75">
      <c r="B19" s="15" t="s">
        <v>12</v>
      </c>
      <c r="C19" s="16">
        <v>6187</v>
      </c>
      <c r="D19" s="17">
        <f t="shared" si="0"/>
        <v>24.46808510638298</v>
      </c>
      <c r="E19" s="18"/>
      <c r="F19" s="16">
        <v>5532</v>
      </c>
      <c r="G19" s="17">
        <f t="shared" si="1"/>
        <v>28.556679743960355</v>
      </c>
      <c r="H19" s="18"/>
      <c r="I19" s="3">
        <f t="shared" si="2"/>
        <v>11719</v>
      </c>
      <c r="J19" s="17">
        <f t="shared" si="3"/>
        <v>26.241658829325093</v>
      </c>
    </row>
    <row r="20" spans="2:10" ht="15.75">
      <c r="B20" s="15"/>
      <c r="C20" s="16"/>
      <c r="D20" s="17"/>
      <c r="F20" s="16"/>
      <c r="G20" s="17"/>
      <c r="I20" s="3"/>
      <c r="J20" s="17"/>
    </row>
    <row r="21" spans="2:10" ht="15.75">
      <c r="B21" s="1" t="s">
        <v>13</v>
      </c>
      <c r="C21" s="3">
        <f>SUM(C12:C19)</f>
        <v>25286</v>
      </c>
      <c r="D21" s="4">
        <f>(C21/25286)*100</f>
        <v>100</v>
      </c>
      <c r="E21" s="10"/>
      <c r="F21" s="3">
        <f>SUM(F12:F19)</f>
        <v>19372</v>
      </c>
      <c r="G21" s="4">
        <f t="shared" si="1"/>
        <v>100</v>
      </c>
      <c r="H21" s="10"/>
      <c r="I21" s="3">
        <f t="shared" si="2"/>
        <v>44658</v>
      </c>
      <c r="J21" s="4">
        <f t="shared" si="3"/>
        <v>100</v>
      </c>
    </row>
    <row r="23" spans="2:4" ht="12.75">
      <c r="B23" s="5" t="s">
        <v>17</v>
      </c>
      <c r="C23" s="5"/>
      <c r="D23" s="5"/>
    </row>
    <row r="24" spans="2:4" ht="12.75">
      <c r="B24" s="5" t="s">
        <v>18</v>
      </c>
      <c r="C24" s="5"/>
      <c r="D24" s="5"/>
    </row>
    <row r="25" spans="2:4" ht="12.75">
      <c r="B25" s="5" t="s">
        <v>19</v>
      </c>
      <c r="C25" s="5"/>
      <c r="D25" s="5"/>
    </row>
    <row r="26" ht="15.75">
      <c r="B26" s="5" t="s">
        <v>20</v>
      </c>
    </row>
    <row r="27" ht="15.75">
      <c r="B27" s="5"/>
    </row>
    <row r="28" ht="15.75">
      <c r="B28" s="5"/>
    </row>
    <row r="29" ht="15.75">
      <c r="B29" s="28" t="s">
        <v>30</v>
      </c>
    </row>
  </sheetData>
  <mergeCells count="5">
    <mergeCell ref="F9:G9"/>
    <mergeCell ref="I9:J9"/>
    <mergeCell ref="B5:J5"/>
    <mergeCell ref="B6:J6"/>
    <mergeCell ref="C9:D9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5"/>
  <sheetViews>
    <sheetView workbookViewId="0" topLeftCell="A1">
      <selection activeCell="E14" sqref="E14"/>
    </sheetView>
  </sheetViews>
  <sheetFormatPr defaultColWidth="9.140625" defaultRowHeight="12.75"/>
  <cols>
    <col min="3" max="3" width="23.421875" style="0" customWidth="1"/>
    <col min="4" max="4" width="13.7109375" style="0" customWidth="1"/>
    <col min="5" max="6" width="16.7109375" style="0" customWidth="1"/>
    <col min="7" max="7" width="12.7109375" style="0" customWidth="1"/>
  </cols>
  <sheetData>
    <row r="4" spans="2:8" ht="18.75">
      <c r="B4" s="1"/>
      <c r="C4" s="56" t="s">
        <v>27</v>
      </c>
      <c r="D4" s="56"/>
      <c r="E4" s="56"/>
      <c r="F4" s="56"/>
      <c r="G4" s="56"/>
      <c r="H4" s="1"/>
    </row>
    <row r="5" spans="2:8" ht="15.75">
      <c r="B5" s="1"/>
      <c r="C5" s="57" t="s">
        <v>28</v>
      </c>
      <c r="D5" s="57"/>
      <c r="E5" s="57"/>
      <c r="F5" s="57"/>
      <c r="G5" s="57"/>
      <c r="H5" s="1"/>
    </row>
    <row r="6" spans="2:8" ht="15.75">
      <c r="B6" s="1"/>
      <c r="C6" s="27"/>
      <c r="D6" s="27"/>
      <c r="E6" s="27"/>
      <c r="F6" s="27"/>
      <c r="G6" s="27"/>
      <c r="H6" s="1"/>
    </row>
    <row r="7" spans="2:8" ht="16.5" thickBot="1">
      <c r="B7" s="1"/>
      <c r="C7" s="19" t="s">
        <v>22</v>
      </c>
      <c r="D7" s="26" t="s">
        <v>23</v>
      </c>
      <c r="E7" s="26" t="s">
        <v>24</v>
      </c>
      <c r="F7" s="26" t="s">
        <v>25</v>
      </c>
      <c r="G7" s="26" t="s">
        <v>26</v>
      </c>
      <c r="H7" s="1"/>
    </row>
    <row r="8" spans="2:8" ht="16.5" thickTop="1">
      <c r="B8" s="1"/>
      <c r="C8" s="20"/>
      <c r="D8" s="21"/>
      <c r="E8" s="21"/>
      <c r="F8" s="21"/>
      <c r="G8" s="21"/>
      <c r="H8" s="1"/>
    </row>
    <row r="9" spans="2:8" ht="19.5" customHeight="1">
      <c r="B9" s="1"/>
      <c r="C9" s="22" t="s">
        <v>36</v>
      </c>
      <c r="D9" s="23">
        <v>17564500</v>
      </c>
      <c r="E9" s="23">
        <v>16462000</v>
      </c>
      <c r="F9" s="23">
        <v>1102500</v>
      </c>
      <c r="G9" s="30">
        <v>0.063</v>
      </c>
      <c r="H9" s="1"/>
    </row>
    <row r="10" spans="2:8" ht="19.5" customHeight="1">
      <c r="B10" s="1"/>
      <c r="C10" s="24" t="s">
        <v>37</v>
      </c>
      <c r="D10" s="25">
        <v>771100</v>
      </c>
      <c r="E10" s="25">
        <v>723800</v>
      </c>
      <c r="F10" s="25">
        <v>47300</v>
      </c>
      <c r="G10" s="31">
        <v>0.061</v>
      </c>
      <c r="H10" s="1"/>
    </row>
    <row r="11" spans="2:8" ht="19.5" customHeight="1">
      <c r="B11" s="1"/>
      <c r="C11" s="24" t="s">
        <v>38</v>
      </c>
      <c r="D11" s="25">
        <v>520700</v>
      </c>
      <c r="E11" s="25">
        <v>495000</v>
      </c>
      <c r="F11" s="25">
        <v>25700</v>
      </c>
      <c r="G11" s="31">
        <v>0.049</v>
      </c>
      <c r="H11" s="1"/>
    </row>
    <row r="12" spans="2:8" ht="19.5" customHeight="1">
      <c r="B12" s="1"/>
      <c r="C12" s="24" t="s">
        <v>39</v>
      </c>
      <c r="D12" s="25">
        <v>134700</v>
      </c>
      <c r="E12" s="25">
        <v>130200</v>
      </c>
      <c r="F12" s="25">
        <v>4500</v>
      </c>
      <c r="G12" s="31">
        <v>0.034</v>
      </c>
      <c r="H12" s="1"/>
    </row>
    <row r="13" spans="2:8" ht="19.5" customHeight="1">
      <c r="B13" s="1"/>
      <c r="C13" s="24" t="s">
        <v>46</v>
      </c>
      <c r="D13" s="25">
        <v>83700</v>
      </c>
      <c r="E13" s="25">
        <v>70100</v>
      </c>
      <c r="F13" s="25">
        <v>13600</v>
      </c>
      <c r="G13" s="31">
        <v>0.162</v>
      </c>
      <c r="H13" s="1"/>
    </row>
    <row r="14" spans="2:8" ht="19.5" customHeight="1">
      <c r="B14" s="1"/>
      <c r="C14" s="24" t="s">
        <v>79</v>
      </c>
      <c r="D14" s="25">
        <v>195800</v>
      </c>
      <c r="E14" s="25">
        <v>167400</v>
      </c>
      <c r="F14" s="25">
        <v>28400</v>
      </c>
      <c r="G14" s="31">
        <v>0.145</v>
      </c>
      <c r="H14" s="1"/>
    </row>
    <row r="15" spans="2:8" ht="19.5" customHeight="1">
      <c r="B15" s="1"/>
      <c r="C15" s="24" t="s">
        <v>40</v>
      </c>
      <c r="D15" s="25">
        <v>426600</v>
      </c>
      <c r="E15" s="25">
        <v>400700</v>
      </c>
      <c r="F15" s="25">
        <v>25900</v>
      </c>
      <c r="G15" s="31">
        <v>0.061</v>
      </c>
      <c r="H15" s="1"/>
    </row>
    <row r="16" spans="2:8" ht="19.5" customHeight="1">
      <c r="B16" s="1"/>
      <c r="C16" s="24" t="s">
        <v>41</v>
      </c>
      <c r="D16" s="25">
        <v>268700</v>
      </c>
      <c r="E16" s="25">
        <v>240500</v>
      </c>
      <c r="F16" s="25">
        <v>28200</v>
      </c>
      <c r="G16" s="31">
        <v>0.105</v>
      </c>
      <c r="H16" s="1"/>
    </row>
    <row r="17" spans="2:8" ht="19.5" customHeight="1">
      <c r="B17" s="1"/>
      <c r="C17" s="24" t="s">
        <v>43</v>
      </c>
      <c r="D17" s="25">
        <v>400900</v>
      </c>
      <c r="E17" s="25">
        <v>383400</v>
      </c>
      <c r="F17" s="25">
        <v>17500</v>
      </c>
      <c r="G17" s="31">
        <v>0.044</v>
      </c>
      <c r="H17" s="1"/>
    </row>
    <row r="18" spans="2:8" ht="19.5" customHeight="1">
      <c r="B18" s="1"/>
      <c r="C18" s="24" t="s">
        <v>42</v>
      </c>
      <c r="D18" s="25">
        <v>980600</v>
      </c>
      <c r="E18" s="25">
        <v>906800</v>
      </c>
      <c r="F18" s="25">
        <v>73800</v>
      </c>
      <c r="G18" s="31">
        <v>0.075</v>
      </c>
      <c r="H18" s="1"/>
    </row>
    <row r="19" spans="2:8" ht="19.5" customHeight="1">
      <c r="B19" s="1"/>
      <c r="C19" s="24" t="s">
        <v>44</v>
      </c>
      <c r="D19" s="25">
        <v>143400</v>
      </c>
      <c r="E19" s="25">
        <v>130300</v>
      </c>
      <c r="F19" s="25">
        <v>13100</v>
      </c>
      <c r="G19" s="31">
        <v>0.091</v>
      </c>
      <c r="H19" s="1"/>
    </row>
    <row r="20" spans="2:8" ht="18" customHeight="1">
      <c r="B20" s="1"/>
      <c r="C20" s="58"/>
      <c r="D20" s="58"/>
      <c r="E20" s="58"/>
      <c r="F20" s="58"/>
      <c r="G20" s="58"/>
      <c r="H20" s="1"/>
    </row>
    <row r="21" spans="2:8" ht="15.75">
      <c r="B21" s="1"/>
      <c r="C21" s="28" t="s">
        <v>21</v>
      </c>
      <c r="D21" s="1"/>
      <c r="E21" s="1"/>
      <c r="F21" s="1"/>
      <c r="G21" s="1"/>
      <c r="H21" s="1"/>
    </row>
    <row r="22" spans="2:8" ht="15.75">
      <c r="B22" s="1"/>
      <c r="C22" s="28" t="s">
        <v>29</v>
      </c>
      <c r="D22" s="1"/>
      <c r="E22" s="1"/>
      <c r="F22" s="1"/>
      <c r="G22" s="1"/>
      <c r="H22" s="1"/>
    </row>
    <row r="23" spans="2:8" ht="15.75">
      <c r="B23" s="1"/>
      <c r="C23" s="1"/>
      <c r="D23" s="1"/>
      <c r="E23" s="1"/>
      <c r="F23" s="1"/>
      <c r="G23" s="1"/>
      <c r="H23" s="1"/>
    </row>
    <row r="24" spans="2:8" ht="15.75">
      <c r="B24" s="1"/>
      <c r="C24" s="1"/>
      <c r="D24" s="1"/>
      <c r="E24" s="1"/>
      <c r="F24" s="1"/>
      <c r="G24" s="1"/>
      <c r="H24" s="1"/>
    </row>
    <row r="25" ht="12.75">
      <c r="C25" s="28" t="s">
        <v>30</v>
      </c>
    </row>
  </sheetData>
  <mergeCells count="3">
    <mergeCell ref="C4:G4"/>
    <mergeCell ref="C5:G5"/>
    <mergeCell ref="C20:G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H24"/>
  <sheetViews>
    <sheetView workbookViewId="0" topLeftCell="A1">
      <selection activeCell="F30" sqref="F30"/>
    </sheetView>
  </sheetViews>
  <sheetFormatPr defaultColWidth="9.140625" defaultRowHeight="12.75"/>
  <cols>
    <col min="3" max="3" width="12.7109375" style="0" customWidth="1"/>
    <col min="4" max="4" width="11.7109375" style="0" customWidth="1"/>
    <col min="5" max="5" width="2.7109375" style="0" customWidth="1"/>
    <col min="6" max="6" width="11.7109375" style="0" customWidth="1"/>
    <col min="7" max="7" width="2.7109375" style="0" customWidth="1"/>
    <col min="8" max="8" width="11.7109375" style="0" customWidth="1"/>
  </cols>
  <sheetData>
    <row r="7" spans="3:4" ht="15.75">
      <c r="C7" s="1"/>
      <c r="D7" s="1"/>
    </row>
    <row r="8" spans="3:8" ht="18.75">
      <c r="C8" s="55" t="s">
        <v>35</v>
      </c>
      <c r="D8" s="55"/>
      <c r="E8" s="55"/>
      <c r="F8" s="55"/>
      <c r="G8" s="55"/>
      <c r="H8" s="55"/>
    </row>
    <row r="9" spans="3:8" ht="15.75">
      <c r="C9" s="59" t="s">
        <v>15</v>
      </c>
      <c r="D9" s="59"/>
      <c r="E9" s="59"/>
      <c r="F9" s="59"/>
      <c r="G9" s="59"/>
      <c r="H9" s="59"/>
    </row>
    <row r="10" spans="3:4" ht="15.75">
      <c r="C10" s="6"/>
      <c r="D10" s="6"/>
    </row>
    <row r="11" spans="3:4" ht="15.75">
      <c r="C11" s="6"/>
      <c r="D11" s="6"/>
    </row>
    <row r="12" spans="3:8" ht="15.75">
      <c r="C12" s="2"/>
      <c r="D12" s="14" t="s">
        <v>10</v>
      </c>
      <c r="F12" s="14" t="s">
        <v>11</v>
      </c>
      <c r="H12" s="14" t="s">
        <v>14</v>
      </c>
    </row>
    <row r="13" spans="3:8" ht="16.5" thickBot="1">
      <c r="C13" s="11" t="s">
        <v>31</v>
      </c>
      <c r="D13" s="12" t="s">
        <v>8</v>
      </c>
      <c r="E13" s="13"/>
      <c r="F13" s="12" t="s">
        <v>8</v>
      </c>
      <c r="G13" s="13"/>
      <c r="H13" s="12" t="s">
        <v>8</v>
      </c>
    </row>
    <row r="14" spans="3:8" ht="16.5" thickTop="1">
      <c r="C14" s="1"/>
      <c r="D14" s="3"/>
      <c r="F14" s="3"/>
      <c r="H14" s="3"/>
    </row>
    <row r="15" spans="3:8" ht="15.75">
      <c r="C15" s="1" t="s">
        <v>32</v>
      </c>
      <c r="D15" s="3">
        <v>1346</v>
      </c>
      <c r="F15" s="3">
        <v>1697</v>
      </c>
      <c r="H15" s="3">
        <f>+D15+F15</f>
        <v>3043</v>
      </c>
    </row>
    <row r="16" spans="3:8" ht="12" customHeight="1">
      <c r="C16" s="1"/>
      <c r="D16" s="3"/>
      <c r="F16" s="3"/>
      <c r="H16" s="3"/>
    </row>
    <row r="17" spans="3:8" ht="15.75">
      <c r="C17" s="1" t="s">
        <v>33</v>
      </c>
      <c r="D17" s="3">
        <v>725</v>
      </c>
      <c r="F17" s="3">
        <v>475</v>
      </c>
      <c r="H17" s="3">
        <f>+D17+F17</f>
        <v>1200</v>
      </c>
    </row>
    <row r="18" ht="12" customHeight="1"/>
    <row r="19" spans="3:8" ht="15.75">
      <c r="C19" s="1" t="s">
        <v>34</v>
      </c>
      <c r="D19" s="3">
        <f>SUM(D15:D18)</f>
        <v>2071</v>
      </c>
      <c r="E19" s="3"/>
      <c r="F19" s="3">
        <f>SUM(F15:F18)</f>
        <v>2172</v>
      </c>
      <c r="G19" s="3"/>
      <c r="H19" s="3">
        <f>SUM(H15:H18)</f>
        <v>4243</v>
      </c>
    </row>
    <row r="22" ht="12.75">
      <c r="C22" s="5" t="s">
        <v>45</v>
      </c>
    </row>
    <row r="24" ht="12.75">
      <c r="C24" s="28" t="s">
        <v>30</v>
      </c>
    </row>
  </sheetData>
  <mergeCells count="2">
    <mergeCell ref="C8:H8"/>
    <mergeCell ref="C9:H9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J8" sqref="J8"/>
    </sheetView>
  </sheetViews>
  <sheetFormatPr defaultColWidth="9.140625" defaultRowHeight="15.75" customHeight="1"/>
  <cols>
    <col min="1" max="1" width="8.7109375" style="0" customWidth="1"/>
    <col min="2" max="2" width="10.7109375" style="0" customWidth="1"/>
    <col min="3" max="3" width="2.7109375" style="0" customWidth="1"/>
    <col min="4" max="4" width="43.7109375" style="47" customWidth="1"/>
    <col min="5" max="5" width="2.7109375" style="0" customWidth="1"/>
    <col min="6" max="6" width="8.7109375" style="0" customWidth="1"/>
    <col min="7" max="7" width="10.7109375" style="0" customWidth="1"/>
  </cols>
  <sheetData>
    <row r="1" ht="19.5" customHeight="1"/>
    <row r="2" spans="1:7" ht="19.5" customHeight="1">
      <c r="A2" s="1"/>
      <c r="B2" s="55" t="s">
        <v>58</v>
      </c>
      <c r="C2" s="55"/>
      <c r="D2" s="55"/>
      <c r="E2" s="55"/>
      <c r="F2" s="55"/>
      <c r="G2" s="55"/>
    </row>
    <row r="3" spans="1:7" ht="19.5" customHeight="1">
      <c r="A3" s="1"/>
      <c r="B3" s="1"/>
      <c r="C3" s="1"/>
      <c r="D3" s="38"/>
      <c r="E3" s="1"/>
      <c r="F3" s="1"/>
      <c r="G3" s="1"/>
    </row>
    <row r="4" spans="1:7" ht="19.5" customHeight="1">
      <c r="A4" s="1"/>
      <c r="B4" s="1"/>
      <c r="C4" s="1"/>
      <c r="D4" s="38"/>
      <c r="E4" s="1"/>
      <c r="F4" s="60" t="s">
        <v>8</v>
      </c>
      <c r="G4" s="60"/>
    </row>
    <row r="5" spans="1:7" ht="19.5" customHeight="1" thickBot="1">
      <c r="A5" s="1"/>
      <c r="B5" s="32" t="s">
        <v>63</v>
      </c>
      <c r="C5" s="15"/>
      <c r="D5" s="48" t="s">
        <v>64</v>
      </c>
      <c r="E5" s="1"/>
      <c r="F5" s="61" t="s">
        <v>57</v>
      </c>
      <c r="G5" s="61"/>
    </row>
    <row r="6" spans="1:7" ht="19.5" customHeight="1" thickTop="1">
      <c r="A6" s="1"/>
      <c r="B6" s="1"/>
      <c r="C6" s="1"/>
      <c r="D6" s="38"/>
      <c r="E6" s="1"/>
      <c r="F6" s="1"/>
      <c r="G6" s="1"/>
    </row>
    <row r="7" spans="1:7" ht="19.5" customHeight="1">
      <c r="A7" s="1"/>
      <c r="B7" s="1" t="s">
        <v>65</v>
      </c>
      <c r="C7" s="1"/>
      <c r="D7" s="38" t="s">
        <v>48</v>
      </c>
      <c r="E7" s="1"/>
      <c r="F7" s="3">
        <v>22370</v>
      </c>
      <c r="G7" s="1"/>
    </row>
    <row r="8" spans="1:7" ht="19.5" customHeight="1">
      <c r="A8" s="1"/>
      <c r="B8" s="1"/>
      <c r="C8" s="1"/>
      <c r="D8" s="38" t="s">
        <v>49</v>
      </c>
      <c r="E8" s="1"/>
      <c r="F8" s="3">
        <v>40473</v>
      </c>
      <c r="G8" s="1"/>
    </row>
    <row r="9" spans="1:7" ht="19.5" customHeight="1">
      <c r="A9" s="1"/>
      <c r="B9" s="1"/>
      <c r="C9" s="1"/>
      <c r="D9" s="38" t="s">
        <v>51</v>
      </c>
      <c r="E9" s="1"/>
      <c r="F9" s="3">
        <v>11797</v>
      </c>
      <c r="G9" s="1"/>
    </row>
    <row r="10" spans="1:7" ht="19.5" customHeight="1">
      <c r="A10" s="1"/>
      <c r="B10" s="1"/>
      <c r="C10" s="1"/>
      <c r="D10" s="38" t="s">
        <v>53</v>
      </c>
      <c r="E10" s="1"/>
      <c r="F10" s="53">
        <v>29552</v>
      </c>
      <c r="G10" s="1"/>
    </row>
    <row r="11" spans="1:7" ht="19.5" customHeight="1">
      <c r="A11" s="1"/>
      <c r="B11" s="1"/>
      <c r="C11" s="1"/>
      <c r="D11" s="38" t="s">
        <v>59</v>
      </c>
      <c r="E11" s="1"/>
      <c r="F11" s="3"/>
      <c r="G11" s="33">
        <v>104192</v>
      </c>
    </row>
    <row r="12" spans="1:7" ht="19.5" customHeight="1">
      <c r="A12" s="1"/>
      <c r="B12" s="1"/>
      <c r="C12" s="1"/>
      <c r="D12" s="38"/>
      <c r="E12" s="1"/>
      <c r="F12" s="3"/>
      <c r="G12" s="1"/>
    </row>
    <row r="13" spans="1:7" ht="19.5" customHeight="1">
      <c r="A13" s="1"/>
      <c r="B13" s="1" t="s">
        <v>67</v>
      </c>
      <c r="C13" s="1"/>
      <c r="D13" s="38" t="s">
        <v>52</v>
      </c>
      <c r="E13" s="1"/>
      <c r="F13" s="3">
        <v>12082</v>
      </c>
      <c r="G13" s="1"/>
    </row>
    <row r="14" spans="1:7" ht="19.5" customHeight="1">
      <c r="A14" s="1"/>
      <c r="B14" s="1"/>
      <c r="C14" s="1"/>
      <c r="D14" s="38" t="s">
        <v>54</v>
      </c>
      <c r="E14" s="1"/>
      <c r="F14" s="3">
        <v>63024</v>
      </c>
      <c r="G14" s="1"/>
    </row>
    <row r="15" spans="1:7" ht="19.5" customHeight="1">
      <c r="A15" s="1"/>
      <c r="B15" s="1"/>
      <c r="C15" s="1"/>
      <c r="D15" s="38" t="s">
        <v>55</v>
      </c>
      <c r="E15" s="1"/>
      <c r="F15" s="53">
        <v>27037</v>
      </c>
      <c r="G15" s="1"/>
    </row>
    <row r="16" spans="1:7" ht="19.5" customHeight="1">
      <c r="A16" s="1"/>
      <c r="B16" s="1"/>
      <c r="C16" s="1"/>
      <c r="D16" s="38" t="s">
        <v>60</v>
      </c>
      <c r="E16" s="1"/>
      <c r="F16" s="3"/>
      <c r="G16" s="33">
        <v>102143</v>
      </c>
    </row>
    <row r="17" spans="1:7" ht="19.5" customHeight="1">
      <c r="A17" s="1"/>
      <c r="B17" s="1"/>
      <c r="C17" s="1"/>
      <c r="D17" s="38"/>
      <c r="E17" s="1"/>
      <c r="F17" s="3"/>
      <c r="G17" s="1"/>
    </row>
    <row r="18" spans="1:7" ht="19.5" customHeight="1">
      <c r="A18" s="1"/>
      <c r="B18" s="1" t="s">
        <v>66</v>
      </c>
      <c r="C18" s="1"/>
      <c r="D18" s="39" t="s">
        <v>47</v>
      </c>
      <c r="E18" s="34"/>
      <c r="F18" s="35">
        <v>14542</v>
      </c>
      <c r="G18" s="1"/>
    </row>
    <row r="19" spans="1:7" ht="19.5" customHeight="1">
      <c r="A19" s="1"/>
      <c r="B19" s="1"/>
      <c r="C19" s="1"/>
      <c r="D19" s="38" t="s">
        <v>50</v>
      </c>
      <c r="E19" s="1"/>
      <c r="F19" s="3">
        <v>41960</v>
      </c>
      <c r="G19" s="1"/>
    </row>
    <row r="20" spans="1:7" ht="19.5" customHeight="1">
      <c r="A20" s="1"/>
      <c r="B20" s="1"/>
      <c r="C20" s="1"/>
      <c r="D20" s="38" t="s">
        <v>81</v>
      </c>
      <c r="E20" s="1"/>
      <c r="F20" s="3">
        <v>10150</v>
      </c>
      <c r="G20" s="1"/>
    </row>
    <row r="21" spans="1:7" ht="19.5" customHeight="1">
      <c r="A21" s="1"/>
      <c r="B21" s="1"/>
      <c r="C21" s="1"/>
      <c r="D21" s="38" t="s">
        <v>83</v>
      </c>
      <c r="E21" s="1"/>
      <c r="F21" s="3">
        <v>21434</v>
      </c>
      <c r="G21" s="1"/>
    </row>
    <row r="22" spans="1:7" ht="19.5" customHeight="1">
      <c r="A22" s="1"/>
      <c r="B22" s="1"/>
      <c r="C22" s="1"/>
      <c r="D22" s="52" t="s">
        <v>56</v>
      </c>
      <c r="E22" s="1"/>
      <c r="F22" s="53">
        <v>25625</v>
      </c>
      <c r="G22" s="1"/>
    </row>
    <row r="23" spans="1:7" ht="19.5" customHeight="1">
      <c r="A23" s="1"/>
      <c r="B23" s="1"/>
      <c r="C23" s="1"/>
      <c r="D23" s="38" t="s">
        <v>61</v>
      </c>
      <c r="E23" s="1"/>
      <c r="F23" s="1"/>
      <c r="G23" s="33">
        <v>113711</v>
      </c>
    </row>
    <row r="24" spans="1:7" ht="19.5" customHeight="1">
      <c r="A24" s="1"/>
      <c r="B24" s="1"/>
      <c r="C24" s="1"/>
      <c r="D24" s="38"/>
      <c r="E24" s="1"/>
      <c r="F24" s="1"/>
      <c r="G24" s="1"/>
    </row>
    <row r="25" spans="1:7" ht="19.5" customHeight="1">
      <c r="A25" s="1"/>
      <c r="B25" s="1"/>
      <c r="C25" s="1"/>
      <c r="D25" s="38" t="s">
        <v>62</v>
      </c>
      <c r="E25" s="1"/>
      <c r="F25" s="1"/>
      <c r="G25" s="33">
        <v>320046</v>
      </c>
    </row>
    <row r="26" spans="1:7" ht="19.5" customHeight="1">
      <c r="A26" s="1"/>
      <c r="B26" s="1"/>
      <c r="C26" s="1"/>
      <c r="D26" s="38"/>
      <c r="E26" s="1"/>
      <c r="F26" s="1"/>
      <c r="G26" s="1"/>
    </row>
    <row r="27" spans="1:7" ht="19.5" customHeight="1">
      <c r="A27" s="1"/>
      <c r="B27" s="1"/>
      <c r="C27" s="1"/>
      <c r="D27" s="38"/>
      <c r="E27" s="1"/>
      <c r="F27" s="1"/>
      <c r="G27" s="1"/>
    </row>
    <row r="28" spans="1:7" ht="19.5" customHeight="1">
      <c r="A28" s="1"/>
      <c r="B28" s="1"/>
      <c r="C28" s="1"/>
      <c r="D28" s="38" t="s">
        <v>71</v>
      </c>
      <c r="E28" s="1"/>
      <c r="F28" s="1"/>
      <c r="G28" s="33">
        <v>1686938</v>
      </c>
    </row>
    <row r="29" spans="1:7" ht="19.5" customHeight="1">
      <c r="A29" s="1"/>
      <c r="B29" s="1"/>
      <c r="C29" s="1"/>
      <c r="D29" s="38"/>
      <c r="E29" s="1"/>
      <c r="F29" s="1"/>
      <c r="G29" s="33"/>
    </row>
    <row r="30" spans="1:7" ht="19.5" customHeight="1">
      <c r="A30" s="1"/>
      <c r="B30" s="1"/>
      <c r="C30" s="1"/>
      <c r="D30" s="38" t="s">
        <v>72</v>
      </c>
      <c r="E30" s="1"/>
      <c r="F30" s="1"/>
      <c r="G30" s="40">
        <f>G25/G28</f>
        <v>0.18972007269976726</v>
      </c>
    </row>
    <row r="31" spans="1:7" ht="19.5" customHeight="1">
      <c r="A31" s="1"/>
      <c r="B31" s="1"/>
      <c r="C31" s="1"/>
      <c r="D31" s="38"/>
      <c r="E31" s="1"/>
      <c r="F31" s="1"/>
      <c r="G31" s="1"/>
    </row>
    <row r="32" spans="1:7" ht="19.5" customHeight="1">
      <c r="A32" s="1"/>
      <c r="B32" s="1"/>
      <c r="C32" s="1"/>
      <c r="D32" s="38"/>
      <c r="E32" s="1"/>
      <c r="F32" s="1"/>
      <c r="G32" s="1"/>
    </row>
    <row r="33" spans="1:7" ht="19.5" customHeight="1">
      <c r="A33" s="1"/>
      <c r="B33" s="1"/>
      <c r="C33" s="1"/>
      <c r="D33" s="49" t="s">
        <v>73</v>
      </c>
      <c r="E33" s="1"/>
      <c r="F33" s="1"/>
      <c r="G33" s="1"/>
    </row>
    <row r="34" spans="1:7" ht="19.5" customHeight="1">
      <c r="A34" s="1"/>
      <c r="B34" s="1"/>
      <c r="C34" s="1"/>
      <c r="D34" s="50" t="s">
        <v>80</v>
      </c>
      <c r="E34" s="1"/>
      <c r="F34" s="1"/>
      <c r="G34" s="1"/>
    </row>
    <row r="35" spans="1:7" ht="19.5" customHeight="1">
      <c r="A35" s="1"/>
      <c r="B35" s="1"/>
      <c r="C35" s="1"/>
      <c r="D35" s="51" t="s">
        <v>82</v>
      </c>
      <c r="E35" s="1"/>
      <c r="F35" s="1"/>
      <c r="G35" s="1"/>
    </row>
    <row r="36" spans="1:7" ht="15.75" customHeight="1">
      <c r="A36" s="1"/>
      <c r="B36" s="1"/>
      <c r="C36" s="1"/>
      <c r="D36" s="38"/>
      <c r="E36" s="1"/>
      <c r="F36" s="1"/>
      <c r="G36" s="1"/>
    </row>
  </sheetData>
  <mergeCells count="3">
    <mergeCell ref="F4:G4"/>
    <mergeCell ref="F5:G5"/>
    <mergeCell ref="B2:G2"/>
  </mergeCells>
  <hyperlinks>
    <hyperlink ref="D34" r:id="rId1" display="http://misweb.cccco.edu/mis/onlinestat/studdemo_dist.cfm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E2:M45"/>
  <sheetViews>
    <sheetView workbookViewId="0" topLeftCell="C1">
      <selection activeCell="D4" sqref="D4"/>
    </sheetView>
  </sheetViews>
  <sheetFormatPr defaultColWidth="9.140625" defaultRowHeight="12.75"/>
  <cols>
    <col min="5" max="5" width="12.7109375" style="0" customWidth="1"/>
    <col min="6" max="6" width="11.7109375" style="0" customWidth="1"/>
    <col min="7" max="7" width="8.7109375" style="0" customWidth="1"/>
    <col min="9" max="9" width="11.7109375" style="0" customWidth="1"/>
    <col min="10" max="10" width="8.7109375" style="0" customWidth="1"/>
    <col min="13" max="13" width="8.7109375" style="0" customWidth="1"/>
  </cols>
  <sheetData>
    <row r="1" ht="16.5" customHeight="1"/>
    <row r="2" spans="5:13" ht="16.5" customHeight="1">
      <c r="E2" s="62" t="s">
        <v>78</v>
      </c>
      <c r="F2" s="62"/>
      <c r="G2" s="62"/>
      <c r="H2" s="62"/>
      <c r="I2" s="62"/>
      <c r="J2" s="62"/>
      <c r="K2" s="62"/>
      <c r="L2" s="62"/>
      <c r="M2" s="62"/>
    </row>
    <row r="3" ht="16.5" customHeight="1"/>
    <row r="4" ht="16.5" customHeight="1"/>
    <row r="5" ht="16.5" customHeight="1"/>
    <row r="6" spans="6:13" ht="16.5" customHeight="1">
      <c r="F6" s="55" t="s">
        <v>35</v>
      </c>
      <c r="G6" s="55"/>
      <c r="H6" s="55"/>
      <c r="I6" s="55"/>
      <c r="J6" s="55"/>
      <c r="K6" s="55"/>
      <c r="M6" s="45"/>
    </row>
    <row r="7" spans="6:13" ht="16.5" customHeight="1">
      <c r="F7" s="59" t="s">
        <v>15</v>
      </c>
      <c r="G7" s="59"/>
      <c r="H7" s="59"/>
      <c r="I7" s="59"/>
      <c r="J7" s="59"/>
      <c r="K7" s="59"/>
      <c r="M7" s="45"/>
    </row>
    <row r="8" spans="6:13" ht="16.5" customHeight="1">
      <c r="F8" s="6"/>
      <c r="G8" s="6"/>
      <c r="M8" s="42"/>
    </row>
    <row r="9" spans="6:13" ht="16.5" customHeight="1">
      <c r="F9" s="6"/>
      <c r="G9" s="6"/>
      <c r="M9" s="42"/>
    </row>
    <row r="10" spans="6:13" ht="16.5" customHeight="1">
      <c r="F10" s="2"/>
      <c r="G10" s="14" t="s">
        <v>10</v>
      </c>
      <c r="I10" s="14" t="s">
        <v>11</v>
      </c>
      <c r="K10" s="14" t="s">
        <v>14</v>
      </c>
      <c r="M10" s="43"/>
    </row>
    <row r="11" spans="6:13" ht="16.5" customHeight="1" thickBot="1">
      <c r="F11" s="11" t="s">
        <v>31</v>
      </c>
      <c r="G11" s="12" t="s">
        <v>8</v>
      </c>
      <c r="H11" s="13"/>
      <c r="I11" s="12" t="s">
        <v>8</v>
      </c>
      <c r="J11" s="13"/>
      <c r="K11" s="12" t="s">
        <v>8</v>
      </c>
      <c r="M11" s="8"/>
    </row>
    <row r="12" spans="6:13" ht="16.5" customHeight="1" thickTop="1">
      <c r="F12" s="1"/>
      <c r="G12" s="3"/>
      <c r="I12" s="3"/>
      <c r="K12" s="3"/>
      <c r="M12" s="8"/>
    </row>
    <row r="13" spans="6:13" ht="16.5" customHeight="1">
      <c r="F13" s="1" t="s">
        <v>32</v>
      </c>
      <c r="G13" s="3">
        <v>1346</v>
      </c>
      <c r="I13" s="3">
        <v>1697</v>
      </c>
      <c r="K13" s="3">
        <f>+G13+I13</f>
        <v>3043</v>
      </c>
      <c r="M13" s="15"/>
    </row>
    <row r="14" spans="6:13" ht="16.5" customHeight="1">
      <c r="F14" s="1"/>
      <c r="G14" s="3"/>
      <c r="I14" s="3"/>
      <c r="K14" s="3"/>
      <c r="M14" s="15"/>
    </row>
    <row r="15" spans="6:13" ht="16.5" customHeight="1">
      <c r="F15" s="1" t="s">
        <v>33</v>
      </c>
      <c r="G15" s="3">
        <v>725</v>
      </c>
      <c r="I15" s="3">
        <v>475</v>
      </c>
      <c r="K15" s="3">
        <f>+G15+I15</f>
        <v>1200</v>
      </c>
      <c r="M15" s="15"/>
    </row>
    <row r="16" ht="16.5" customHeight="1">
      <c r="M16" s="15"/>
    </row>
    <row r="17" spans="6:13" ht="16.5" customHeight="1">
      <c r="F17" s="1" t="s">
        <v>34</v>
      </c>
      <c r="G17" s="3">
        <f>SUM(G13:G16)</f>
        <v>2071</v>
      </c>
      <c r="H17" s="3"/>
      <c r="I17" s="3">
        <f>SUM(I13:I16)</f>
        <v>2172</v>
      </c>
      <c r="J17" s="3"/>
      <c r="K17" s="3">
        <f>SUM(K13:K16)</f>
        <v>4243</v>
      </c>
      <c r="M17" s="15"/>
    </row>
    <row r="18" ht="16.5" customHeight="1">
      <c r="M18" s="15"/>
    </row>
    <row r="19" spans="6:13" ht="16.5" customHeight="1">
      <c r="F19" s="5" t="s">
        <v>45</v>
      </c>
      <c r="M19" s="15"/>
    </row>
    <row r="20" spans="6:13" ht="16.5" customHeight="1">
      <c r="F20" s="5"/>
      <c r="M20" s="15"/>
    </row>
    <row r="21" spans="6:13" ht="16.5" customHeight="1">
      <c r="F21" s="5"/>
      <c r="M21" s="15"/>
    </row>
    <row r="22" ht="16.5" customHeight="1">
      <c r="M22" s="15"/>
    </row>
    <row r="23" ht="16.5" customHeight="1">
      <c r="M23" s="44"/>
    </row>
    <row r="24" spans="5:13" ht="16.5" customHeight="1">
      <c r="E24" s="55" t="s">
        <v>16</v>
      </c>
      <c r="F24" s="55"/>
      <c r="G24" s="55"/>
      <c r="H24" s="55"/>
      <c r="I24" s="55"/>
      <c r="J24" s="55"/>
      <c r="K24" s="55"/>
      <c r="L24" s="55"/>
      <c r="M24" s="55"/>
    </row>
    <row r="25" spans="5:13" ht="16.5" customHeight="1">
      <c r="E25" s="55" t="s">
        <v>15</v>
      </c>
      <c r="F25" s="55"/>
      <c r="G25" s="55"/>
      <c r="H25" s="55"/>
      <c r="I25" s="55"/>
      <c r="J25" s="55"/>
      <c r="K25" s="55"/>
      <c r="L25" s="55"/>
      <c r="M25" s="55"/>
    </row>
    <row r="26" spans="5:7" ht="16.5" customHeight="1">
      <c r="E26" s="6"/>
      <c r="F26" s="6"/>
      <c r="G26" s="6"/>
    </row>
    <row r="27" spans="5:7" ht="16.5" customHeight="1">
      <c r="E27" s="6"/>
      <c r="F27" s="6"/>
      <c r="G27" s="6"/>
    </row>
    <row r="28" spans="5:13" ht="16.5" customHeight="1">
      <c r="E28" s="2"/>
      <c r="F28" s="54" t="s">
        <v>10</v>
      </c>
      <c r="G28" s="54"/>
      <c r="I28" s="54" t="s">
        <v>11</v>
      </c>
      <c r="J28" s="54"/>
      <c r="L28" s="54" t="s">
        <v>14</v>
      </c>
      <c r="M28" s="54"/>
    </row>
    <row r="29" spans="5:13" ht="16.5" customHeight="1" thickBot="1">
      <c r="E29" s="11" t="s">
        <v>7</v>
      </c>
      <c r="F29" s="12" t="s">
        <v>8</v>
      </c>
      <c r="G29" s="12" t="s">
        <v>9</v>
      </c>
      <c r="H29" s="13"/>
      <c r="I29" s="12" t="s">
        <v>8</v>
      </c>
      <c r="J29" s="12" t="s">
        <v>9</v>
      </c>
      <c r="K29" s="13"/>
      <c r="L29" s="12" t="s">
        <v>8</v>
      </c>
      <c r="M29" s="12" t="s">
        <v>9</v>
      </c>
    </row>
    <row r="30" spans="5:13" ht="16.5" thickTop="1">
      <c r="E30" s="8"/>
      <c r="F30" s="9"/>
      <c r="G30" s="9"/>
      <c r="H30" s="29"/>
      <c r="I30" s="9"/>
      <c r="J30" s="9"/>
      <c r="K30" s="29"/>
      <c r="L30" s="9"/>
      <c r="M30" s="9"/>
    </row>
    <row r="31" spans="5:13" ht="15.75">
      <c r="E31" s="1" t="s">
        <v>0</v>
      </c>
      <c r="F31" s="3">
        <v>7883</v>
      </c>
      <c r="G31" s="4">
        <f>(F31/25286)*100</f>
        <v>31.175353950802815</v>
      </c>
      <c r="I31" s="3">
        <v>3828</v>
      </c>
      <c r="J31" s="4">
        <f>(I31/19372)*100</f>
        <v>19.760479041916167</v>
      </c>
      <c r="L31" s="3">
        <f>+F31+I31</f>
        <v>11711</v>
      </c>
      <c r="M31" s="4">
        <v>26.223744905727976</v>
      </c>
    </row>
    <row r="32" spans="5:13" ht="15.75">
      <c r="E32" s="1" t="s">
        <v>1</v>
      </c>
      <c r="F32" s="3">
        <v>824</v>
      </c>
      <c r="G32" s="4">
        <f aca="true" t="shared" si="0" ref="G32:G38">(F32/25286)*100</f>
        <v>3.2587202404492603</v>
      </c>
      <c r="I32" s="3">
        <v>517</v>
      </c>
      <c r="J32" s="4">
        <f aca="true" t="shared" si="1" ref="J32:J40">(I32/19372)*100</f>
        <v>2.668800330373735</v>
      </c>
      <c r="L32" s="3">
        <f aca="true" t="shared" si="2" ref="L32:L40">+F32+I32</f>
        <v>1341</v>
      </c>
      <c r="M32" s="4">
        <v>3.0028214429665456</v>
      </c>
    </row>
    <row r="33" spans="5:13" ht="15.75">
      <c r="E33" s="1" t="s">
        <v>2</v>
      </c>
      <c r="F33" s="3">
        <v>1082</v>
      </c>
      <c r="G33" s="4">
        <f t="shared" si="0"/>
        <v>4.2790476943763345</v>
      </c>
      <c r="I33" s="3">
        <v>321</v>
      </c>
      <c r="J33" s="4">
        <f t="shared" si="1"/>
        <v>1.6570307660540986</v>
      </c>
      <c r="L33" s="3">
        <f t="shared" si="2"/>
        <v>1403</v>
      </c>
      <c r="M33" s="4">
        <v>3.141654350844194</v>
      </c>
    </row>
    <row r="34" spans="5:13" ht="15.75">
      <c r="E34" s="1" t="s">
        <v>3</v>
      </c>
      <c r="F34" s="3">
        <v>2651</v>
      </c>
      <c r="G34" s="4">
        <f t="shared" si="0"/>
        <v>10.484062326979355</v>
      </c>
      <c r="I34" s="3">
        <v>1888</v>
      </c>
      <c r="J34" s="4">
        <f t="shared" si="1"/>
        <v>9.746025190997317</v>
      </c>
      <c r="L34" s="3">
        <f t="shared" si="2"/>
        <v>4539</v>
      </c>
      <c r="M34" s="4">
        <v>10.16391240091361</v>
      </c>
    </row>
    <row r="35" spans="5:13" ht="15.75">
      <c r="E35" s="1" t="s">
        <v>4</v>
      </c>
      <c r="F35" s="3">
        <v>127</v>
      </c>
      <c r="G35" s="4">
        <f t="shared" si="0"/>
        <v>0.5022542118168156</v>
      </c>
      <c r="I35" s="3">
        <v>85</v>
      </c>
      <c r="J35" s="4">
        <f t="shared" si="1"/>
        <v>0.4387776171794342</v>
      </c>
      <c r="L35" s="3">
        <f t="shared" si="2"/>
        <v>212</v>
      </c>
      <c r="M35" s="4">
        <v>0.47471897532357027</v>
      </c>
    </row>
    <row r="36" spans="5:13" ht="15.75">
      <c r="E36" s="1" t="s">
        <v>5</v>
      </c>
      <c r="F36" s="3">
        <v>353</v>
      </c>
      <c r="G36" s="4">
        <f t="shared" si="0"/>
        <v>1.3960294233963457</v>
      </c>
      <c r="I36" s="3">
        <v>217</v>
      </c>
      <c r="J36" s="4">
        <f t="shared" si="1"/>
        <v>1.1201734462110262</v>
      </c>
      <c r="L36" s="3">
        <f t="shared" si="2"/>
        <v>570</v>
      </c>
      <c r="M36" s="4">
        <v>1.2763670562945049</v>
      </c>
    </row>
    <row r="37" spans="5:13" ht="15.75">
      <c r="E37" s="1" t="s">
        <v>6</v>
      </c>
      <c r="F37" s="3">
        <v>6179</v>
      </c>
      <c r="G37" s="4">
        <f t="shared" si="0"/>
        <v>24.436447045796093</v>
      </c>
      <c r="I37" s="3">
        <v>6984</v>
      </c>
      <c r="J37" s="4">
        <f t="shared" si="1"/>
        <v>36.05203386330787</v>
      </c>
      <c r="L37" s="3">
        <f t="shared" si="2"/>
        <v>13163</v>
      </c>
      <c r="M37" s="4">
        <v>29.475122038604507</v>
      </c>
    </row>
    <row r="38" spans="5:13" ht="15.75">
      <c r="E38" s="15" t="s">
        <v>12</v>
      </c>
      <c r="F38" s="16">
        <v>6187</v>
      </c>
      <c r="G38" s="17">
        <f t="shared" si="0"/>
        <v>24.46808510638298</v>
      </c>
      <c r="H38" s="18"/>
      <c r="I38" s="16">
        <v>5532</v>
      </c>
      <c r="J38" s="17">
        <f t="shared" si="1"/>
        <v>28.556679743960355</v>
      </c>
      <c r="K38" s="18"/>
      <c r="L38" s="3">
        <f t="shared" si="2"/>
        <v>11719</v>
      </c>
      <c r="M38" s="17">
        <v>26.241658829325093</v>
      </c>
    </row>
    <row r="39" spans="5:13" ht="15.75">
      <c r="E39" s="15"/>
      <c r="F39" s="16"/>
      <c r="G39" s="17"/>
      <c r="I39" s="16"/>
      <c r="J39" s="17"/>
      <c r="L39" s="3"/>
      <c r="M39" s="17"/>
    </row>
    <row r="40" spans="5:13" ht="15.75">
      <c r="E40" s="1" t="s">
        <v>13</v>
      </c>
      <c r="F40" s="3">
        <f>SUM(F31:F38)</f>
        <v>25286</v>
      </c>
      <c r="G40" s="4">
        <f>(F40/25286)*100</f>
        <v>100</v>
      </c>
      <c r="H40" s="10"/>
      <c r="I40" s="3">
        <f>SUM(I31:I38)</f>
        <v>19372</v>
      </c>
      <c r="J40" s="4">
        <f t="shared" si="1"/>
        <v>100</v>
      </c>
      <c r="K40" s="10"/>
      <c r="L40" s="3">
        <f t="shared" si="2"/>
        <v>44658</v>
      </c>
      <c r="M40" s="4">
        <v>100</v>
      </c>
    </row>
    <row r="41" spans="5:7" ht="15.75">
      <c r="E41" s="1"/>
      <c r="F41" s="1"/>
      <c r="G41" s="1"/>
    </row>
    <row r="42" spans="5:7" ht="12.75">
      <c r="E42" s="5" t="s">
        <v>17</v>
      </c>
      <c r="F42" s="5"/>
      <c r="G42" s="5"/>
    </row>
    <row r="43" spans="5:7" ht="12.75">
      <c r="E43" s="5" t="s">
        <v>18</v>
      </c>
      <c r="F43" s="5"/>
      <c r="G43" s="5"/>
    </row>
    <row r="44" spans="5:7" ht="12.75">
      <c r="E44" s="5" t="s">
        <v>19</v>
      </c>
      <c r="F44" s="5"/>
      <c r="G44" s="5"/>
    </row>
    <row r="45" spans="5:7" ht="15.75">
      <c r="E45" s="5" t="s">
        <v>20</v>
      </c>
      <c r="F45" s="1"/>
      <c r="G45" s="1"/>
    </row>
  </sheetData>
  <mergeCells count="8">
    <mergeCell ref="E2:M2"/>
    <mergeCell ref="E25:M25"/>
    <mergeCell ref="F28:G28"/>
    <mergeCell ref="I28:J28"/>
    <mergeCell ref="L28:M28"/>
    <mergeCell ref="E24:M24"/>
    <mergeCell ref="F6:K6"/>
    <mergeCell ref="F7:K7"/>
  </mergeCells>
  <printOptions/>
  <pageMargins left="0.61" right="0.58" top="0.71" bottom="0.66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8"/>
  <sheetViews>
    <sheetView workbookViewId="0" topLeftCell="A1">
      <selection activeCell="D22" sqref="D22"/>
    </sheetView>
  </sheetViews>
  <sheetFormatPr defaultColWidth="9.140625" defaultRowHeight="12.75"/>
  <cols>
    <col min="3" max="3" width="23.421875" style="0" customWidth="1"/>
    <col min="4" max="5" width="15.7109375" style="0" customWidth="1"/>
  </cols>
  <sheetData>
    <row r="4" spans="2:6" ht="18.75">
      <c r="B4" s="1"/>
      <c r="C4" s="56" t="s">
        <v>74</v>
      </c>
      <c r="D4" s="56"/>
      <c r="E4" s="56"/>
      <c r="F4" s="1"/>
    </row>
    <row r="5" spans="2:6" ht="15.75">
      <c r="B5" s="1"/>
      <c r="C5" s="57" t="s">
        <v>77</v>
      </c>
      <c r="D5" s="57"/>
      <c r="E5" s="57"/>
      <c r="F5" s="1"/>
    </row>
    <row r="6" spans="2:6" ht="15.75">
      <c r="B6" s="1"/>
      <c r="C6" s="27"/>
      <c r="D6" s="27"/>
      <c r="E6" s="27"/>
      <c r="F6" s="1"/>
    </row>
    <row r="7" spans="2:6" ht="32.25" thickBot="1">
      <c r="B7" s="1"/>
      <c r="C7" s="19" t="s">
        <v>22</v>
      </c>
      <c r="D7" s="26" t="s">
        <v>68</v>
      </c>
      <c r="E7" s="26" t="s">
        <v>69</v>
      </c>
      <c r="F7" s="1"/>
    </row>
    <row r="8" spans="2:6" ht="16.5" thickTop="1">
      <c r="B8" s="1"/>
      <c r="C8" s="20"/>
      <c r="D8" s="21"/>
      <c r="E8" s="21"/>
      <c r="F8" s="1"/>
    </row>
    <row r="9" spans="2:6" ht="19.5" customHeight="1">
      <c r="B9" s="1"/>
      <c r="C9" s="22" t="s">
        <v>36</v>
      </c>
      <c r="D9" s="23">
        <v>2081744</v>
      </c>
      <c r="E9" s="23">
        <v>206500</v>
      </c>
      <c r="F9" s="1"/>
    </row>
    <row r="10" spans="2:6" ht="19.5" customHeight="1">
      <c r="B10" s="1"/>
      <c r="C10" s="22"/>
      <c r="D10" s="23"/>
      <c r="E10" s="23"/>
      <c r="F10" s="1"/>
    </row>
    <row r="11" spans="2:6" ht="19.5" customHeight="1">
      <c r="B11" s="1"/>
      <c r="C11" s="24" t="s">
        <v>37</v>
      </c>
      <c r="D11" s="25">
        <v>76423</v>
      </c>
      <c r="E11" s="25">
        <v>-7306</v>
      </c>
      <c r="F11" s="1"/>
    </row>
    <row r="12" spans="2:6" ht="19.5" customHeight="1">
      <c r="B12" s="1"/>
      <c r="C12" s="24" t="s">
        <v>38</v>
      </c>
      <c r="D12" s="25">
        <v>51275</v>
      </c>
      <c r="E12" s="25">
        <v>-4902</v>
      </c>
      <c r="F12" s="1"/>
    </row>
    <row r="13" spans="2:6" ht="19.5" customHeight="1">
      <c r="B13" s="1"/>
      <c r="C13" s="24" t="s">
        <v>39</v>
      </c>
      <c r="D13" s="25">
        <v>14196</v>
      </c>
      <c r="E13" s="25">
        <v>-1357</v>
      </c>
      <c r="F13" s="1"/>
    </row>
    <row r="14" spans="2:6" ht="19.5" customHeight="1">
      <c r="B14" s="1"/>
      <c r="C14" s="24" t="s">
        <v>46</v>
      </c>
      <c r="D14" s="25">
        <v>15402</v>
      </c>
      <c r="E14" s="25">
        <v>-1473</v>
      </c>
      <c r="F14" s="1"/>
    </row>
    <row r="15" spans="2:6" ht="19.5" customHeight="1">
      <c r="B15" s="1"/>
      <c r="C15" s="24" t="s">
        <v>79</v>
      </c>
      <c r="D15" s="25">
        <v>28353</v>
      </c>
      <c r="E15" s="25">
        <v>-2711</v>
      </c>
      <c r="F15" s="1"/>
    </row>
    <row r="16" spans="2:6" ht="19.5" customHeight="1">
      <c r="B16" s="1"/>
      <c r="C16" s="24" t="s">
        <v>40</v>
      </c>
      <c r="D16" s="25">
        <v>74943</v>
      </c>
      <c r="E16" s="25">
        <v>-7165</v>
      </c>
      <c r="F16" s="1"/>
    </row>
    <row r="17" spans="2:6" ht="19.5" customHeight="1">
      <c r="B17" s="1"/>
      <c r="C17" s="24" t="s">
        <v>41</v>
      </c>
      <c r="D17" s="25">
        <v>23681</v>
      </c>
      <c r="E17" s="25">
        <v>-2264</v>
      </c>
      <c r="F17" s="1"/>
    </row>
    <row r="18" spans="2:6" ht="19.5" customHeight="1">
      <c r="B18" s="1"/>
      <c r="C18" s="24" t="s">
        <v>43</v>
      </c>
      <c r="D18" s="25">
        <v>85136</v>
      </c>
      <c r="E18" s="25">
        <v>-8139</v>
      </c>
      <c r="F18" s="1"/>
    </row>
    <row r="19" spans="2:6" ht="19.5" customHeight="1">
      <c r="B19" s="1"/>
      <c r="C19" s="24" t="s">
        <v>42</v>
      </c>
      <c r="D19" s="25">
        <v>99546</v>
      </c>
      <c r="E19" s="25">
        <v>-9517</v>
      </c>
      <c r="F19" s="1"/>
    </row>
    <row r="20" spans="2:6" ht="19.5" customHeight="1">
      <c r="B20" s="1"/>
      <c r="C20" s="24" t="s">
        <v>44</v>
      </c>
      <c r="D20" s="25">
        <v>16368</v>
      </c>
      <c r="E20" s="25">
        <v>-1565</v>
      </c>
      <c r="F20" s="1"/>
    </row>
    <row r="21" spans="2:6" ht="19.5" customHeight="1">
      <c r="B21" s="1"/>
      <c r="C21" s="24"/>
      <c r="D21" s="25"/>
      <c r="E21" s="25"/>
      <c r="F21" s="1"/>
    </row>
    <row r="22" spans="2:6" ht="18" customHeight="1">
      <c r="B22" s="1"/>
      <c r="C22" s="36" t="s">
        <v>70</v>
      </c>
      <c r="D22" s="37">
        <f>SUM(D11:D20:D20)</f>
        <v>485323</v>
      </c>
      <c r="E22" s="37">
        <f>SUM(E11:E20:E20)</f>
        <v>-46399</v>
      </c>
      <c r="F22" s="1"/>
    </row>
    <row r="23" spans="2:6" ht="18" customHeight="1">
      <c r="B23" s="1"/>
      <c r="C23" s="36"/>
      <c r="D23" s="41"/>
      <c r="E23" s="41"/>
      <c r="F23" s="1"/>
    </row>
    <row r="24" spans="2:6" ht="18" customHeight="1">
      <c r="B24" s="1"/>
      <c r="C24" s="36"/>
      <c r="D24" s="37"/>
      <c r="E24" s="36"/>
      <c r="F24" s="1"/>
    </row>
    <row r="25" spans="2:6" ht="15.75">
      <c r="B25" s="1"/>
      <c r="C25" s="28" t="s">
        <v>76</v>
      </c>
      <c r="D25" s="1"/>
      <c r="E25" s="1"/>
      <c r="F25" s="1"/>
    </row>
    <row r="26" spans="2:6" ht="15.75">
      <c r="B26" s="1"/>
      <c r="C26" s="46" t="s">
        <v>84</v>
      </c>
      <c r="D26" s="1"/>
      <c r="E26" s="1"/>
      <c r="F26" s="1"/>
    </row>
    <row r="27" spans="2:6" ht="15.75">
      <c r="B27" s="1"/>
      <c r="C27" s="46"/>
      <c r="D27" s="1"/>
      <c r="E27" s="1"/>
      <c r="F27" s="1"/>
    </row>
    <row r="28" ht="12.75">
      <c r="C28" s="28" t="s">
        <v>75</v>
      </c>
    </row>
  </sheetData>
  <mergeCells count="2">
    <mergeCell ref="C4:E4"/>
    <mergeCell ref="C5:E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cp:lastPrinted>2003-01-30T21:31:16Z</cp:lastPrinted>
  <dcterms:created xsi:type="dcterms:W3CDTF">2003-01-28T15:15:30Z</dcterms:created>
  <dcterms:modified xsi:type="dcterms:W3CDTF">2003-03-21T19:28:35Z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